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3_ncr:1_{19AED52E-845D-4DAF-98B7-58DC839DBDA3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Christmas Budget Planner" sheetId="1" r:id="rId1"/>
  </sheets>
  <definedNames>
    <definedName name="_xlnm._FilterDatabase" localSheetId="0" hidden="1">'Christmas Budget Planner'!$I$10:$L$10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" l="1"/>
  <c r="E13" i="1" l="1"/>
  <c r="E14" i="1"/>
  <c r="E15" i="1"/>
  <c r="E16" i="1"/>
  <c r="E17" i="1"/>
  <c r="E12" i="1"/>
  <c r="E22" i="1" l="1"/>
  <c r="E23" i="1"/>
  <c r="E24" i="1"/>
  <c r="E25" i="1"/>
  <c r="E26" i="1"/>
  <c r="E27" i="1"/>
  <c r="E18" i="1" l="1"/>
  <c r="L22" i="1"/>
  <c r="L15" i="1"/>
  <c r="J16" i="1"/>
  <c r="K16" i="1"/>
  <c r="L23" i="1"/>
  <c r="L24" i="1"/>
  <c r="L25" i="1"/>
  <c r="L26" i="1"/>
  <c r="L27" i="1"/>
  <c r="L28" i="1"/>
  <c r="L34" i="1"/>
  <c r="L35" i="1"/>
  <c r="J29" i="1"/>
  <c r="L14" i="1"/>
  <c r="L13" i="1"/>
  <c r="L12" i="1"/>
  <c r="E36" i="1"/>
  <c r="E33" i="1"/>
  <c r="E34" i="1"/>
  <c r="E35" i="1"/>
  <c r="C37" i="1"/>
  <c r="D37" i="1"/>
  <c r="K36" i="1"/>
  <c r="J36" i="1"/>
  <c r="K29" i="1"/>
  <c r="D28" i="1"/>
  <c r="C28" i="1"/>
  <c r="C18" i="1" l="1"/>
  <c r="K4" i="1"/>
  <c r="D18" i="1"/>
  <c r="K5" i="1"/>
  <c r="L16" i="1"/>
  <c r="L29" i="1"/>
  <c r="E37" i="1"/>
  <c r="L36" i="1"/>
  <c r="E28" i="1"/>
  <c r="K7" i="1" l="1"/>
</calcChain>
</file>

<file path=xl/sharedStrings.xml><?xml version="1.0" encoding="utf-8"?>
<sst xmlns="http://schemas.openxmlformats.org/spreadsheetml/2006/main" count="70" uniqueCount="39">
  <si>
    <t>Presents</t>
  </si>
  <si>
    <t>Item</t>
  </si>
  <si>
    <t>Family</t>
  </si>
  <si>
    <t>Friends</t>
  </si>
  <si>
    <t>Colleagues</t>
  </si>
  <si>
    <t>Teachers, nannies, babysitters etc.</t>
  </si>
  <si>
    <t>Charitable donations</t>
  </si>
  <si>
    <t>Other (tab in last column of this row to add row)</t>
  </si>
  <si>
    <t>Total</t>
  </si>
  <si>
    <t>Packaging</t>
  </si>
  <si>
    <t>Wrapping paper</t>
  </si>
  <si>
    <t>Tags</t>
  </si>
  <si>
    <t>Supplies (ribbon, tape etc.)</t>
  </si>
  <si>
    <t>Boxes</t>
  </si>
  <si>
    <t>Postage</t>
  </si>
  <si>
    <t>Travel</t>
  </si>
  <si>
    <t>Airfare</t>
  </si>
  <si>
    <t>Lodging</t>
  </si>
  <si>
    <t>Transport</t>
  </si>
  <si>
    <t>Budget</t>
  </si>
  <si>
    <t>Actual</t>
  </si>
  <si>
    <t>Difference</t>
  </si>
  <si>
    <t>CHRISTMAS BUDGET</t>
  </si>
  <si>
    <t>ACTUAL SPENT</t>
  </si>
  <si>
    <t>DIFFERENCE (over/under budget)</t>
  </si>
  <si>
    <t>Christmas Meals</t>
  </si>
  <si>
    <t>Food and drink</t>
  </si>
  <si>
    <t>Libations</t>
  </si>
  <si>
    <t>Decorations</t>
  </si>
  <si>
    <t>Entertainment</t>
  </si>
  <si>
    <t>Party help (bartender, caterer, cleaners etc.)</t>
  </si>
  <si>
    <t>Food and beverages</t>
  </si>
  <si>
    <t>Clothing</t>
  </si>
  <si>
    <t>Tickets</t>
  </si>
  <si>
    <t>Dinners out</t>
  </si>
  <si>
    <t>Miscellaneous</t>
  </si>
  <si>
    <t>Christmas photos</t>
  </si>
  <si>
    <t xml:space="preserve">Gas </t>
  </si>
  <si>
    <t>Christmas budget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</si>
</sst>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$&quot;#,##0.00"/>
    <numFmt numFmtId="165" formatCode="&quot;£&quot;#,##0.00"/>
  </numFmts>
  <fonts count="15" x14ac:knownFonts="1">
    <font>
      <sz val="10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sz val="10"/>
      <color theme="9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24994659260841701"/>
      </top>
      <bottom/>
      <diagonal/>
    </border>
  </borders>
  <cellStyleXfs count="10">
    <xf numFmtId="0" fontId="0" fillId="0" borderId="0"/>
    <xf numFmtId="0" fontId="7" fillId="2" borderId="0">
      <alignment horizontal="left" vertical="center"/>
    </xf>
    <xf numFmtId="165" fontId="11" fillId="0" borderId="0">
      <alignment horizontal="right"/>
    </xf>
    <xf numFmtId="0" fontId="11" fillId="0" borderId="0">
      <alignment horizontal="left"/>
    </xf>
    <xf numFmtId="0" fontId="8" fillId="0" borderId="0">
      <alignment horizontal="center" vertical="center"/>
    </xf>
    <xf numFmtId="0" fontId="14" fillId="0" borderId="0">
      <alignment horizontal="left" vertical="center"/>
    </xf>
    <xf numFmtId="0" fontId="13" fillId="5" borderId="0">
      <alignment vertical="center"/>
    </xf>
    <xf numFmtId="165" fontId="13" fillId="6" borderId="0">
      <alignment horizontal="right" vertical="center"/>
    </xf>
    <xf numFmtId="0" fontId="7" fillId="2" borderId="0">
      <alignment horizontal="right" vertical="center"/>
    </xf>
    <xf numFmtId="164" fontId="10" fillId="8" borderId="0">
      <alignment horizontal="right"/>
    </xf>
  </cellStyleXfs>
  <cellXfs count="58">
    <xf numFmtId="0" fontId="0" fillId="0" borderId="0" xfId="0"/>
    <xf numFmtId="0" fontId="14" fillId="3" borderId="0" xfId="5" applyFill="1" applyBorder="1">
      <alignment horizontal="left" vertical="center"/>
    </xf>
    <xf numFmtId="0" fontId="14" fillId="4" borderId="0" xfId="5" applyFill="1" applyBorder="1">
      <alignment horizontal="left" vertical="center"/>
    </xf>
    <xf numFmtId="0" fontId="14" fillId="7" borderId="0" xfId="5" applyFill="1" applyBorder="1">
      <alignment horizontal="left" vertical="center"/>
    </xf>
    <xf numFmtId="0" fontId="13" fillId="5" borderId="0" xfId="6">
      <alignment vertical="center"/>
    </xf>
    <xf numFmtId="0" fontId="0" fillId="5" borderId="0" xfId="0" applyFill="1" applyBorder="1"/>
    <xf numFmtId="0" fontId="14" fillId="5" borderId="0" xfId="5" applyFill="1" applyBorder="1">
      <alignment horizontal="left" vertical="center"/>
    </xf>
    <xf numFmtId="0" fontId="0" fillId="5" borderId="0" xfId="0" applyFill="1"/>
    <xf numFmtId="0" fontId="2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vertical="center"/>
    </xf>
    <xf numFmtId="0" fontId="13" fillId="5" borderId="0" xfId="6" applyFill="1" applyBorder="1">
      <alignment vertical="center"/>
    </xf>
    <xf numFmtId="0" fontId="0" fillId="5" borderId="0" xfId="0" applyFill="1" applyBorder="1" applyAlignment="1"/>
    <xf numFmtId="0" fontId="2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shrinkToFit="1"/>
    </xf>
    <xf numFmtId="0" fontId="4" fillId="5" borderId="0" xfId="0" applyFont="1" applyFill="1" applyBorder="1" applyAlignment="1">
      <alignment horizontal="left" vertical="center"/>
    </xf>
    <xf numFmtId="0" fontId="11" fillId="5" borderId="0" xfId="3" applyFill="1">
      <alignment horizontal="left"/>
    </xf>
    <xf numFmtId="165" fontId="11" fillId="5" borderId="0" xfId="2" applyFill="1">
      <alignment horizontal="right"/>
    </xf>
    <xf numFmtId="0" fontId="9" fillId="5" borderId="0" xfId="0" applyFont="1" applyFill="1" applyBorder="1" applyAlignment="1">
      <alignment horizontal="left" vertical="center"/>
    </xf>
    <xf numFmtId="165" fontId="11" fillId="5" borderId="0" xfId="2" applyFill="1" applyBorder="1">
      <alignment horizontal="right"/>
    </xf>
    <xf numFmtId="0" fontId="9" fillId="5" borderId="0" xfId="0" applyFont="1" applyFill="1" applyBorder="1"/>
    <xf numFmtId="0" fontId="11" fillId="5" borderId="0" xfId="3" applyFill="1" applyBorder="1">
      <alignment horizontal="left"/>
    </xf>
    <xf numFmtId="0" fontId="4" fillId="5" borderId="0" xfId="0" applyFont="1" applyFill="1" applyBorder="1" applyAlignment="1">
      <alignment vertical="center"/>
    </xf>
    <xf numFmtId="0" fontId="7" fillId="5" borderId="0" xfId="1" applyFill="1">
      <alignment horizontal="left" vertical="center"/>
    </xf>
    <xf numFmtId="0" fontId="0" fillId="5" borderId="1" xfId="0" applyFill="1" applyBorder="1"/>
    <xf numFmtId="0" fontId="7" fillId="2" borderId="2" xfId="1" applyBorder="1">
      <alignment horizontal="left" vertical="center"/>
    </xf>
    <xf numFmtId="0" fontId="7" fillId="2" borderId="2" xfId="8" applyBorder="1">
      <alignment horizontal="right" vertical="center"/>
    </xf>
    <xf numFmtId="0" fontId="7" fillId="2" borderId="3" xfId="8" applyBorder="1">
      <alignment horizontal="right" vertical="center"/>
    </xf>
    <xf numFmtId="0" fontId="0" fillId="5" borderId="4" xfId="0" applyFill="1" applyBorder="1"/>
    <xf numFmtId="0" fontId="14" fillId="9" borderId="0" xfId="5" applyFill="1" applyBorder="1">
      <alignment horizontal="left" vertical="center"/>
    </xf>
    <xf numFmtId="0" fontId="3" fillId="5" borderId="0" xfId="0" applyNumberFormat="1" applyFont="1" applyFill="1" applyBorder="1" applyAlignment="1">
      <alignment horizontal="left" vertical="center"/>
    </xf>
    <xf numFmtId="0" fontId="11" fillId="5" borderId="0" xfId="2" applyNumberFormat="1" applyFill="1" applyBorder="1">
      <alignment horizontal="right"/>
    </xf>
    <xf numFmtId="0" fontId="7" fillId="5" borderId="1" xfId="1" applyNumberFormat="1" applyFill="1" applyBorder="1">
      <alignment horizontal="left" vertical="center"/>
    </xf>
    <xf numFmtId="0" fontId="7" fillId="5" borderId="0" xfId="1" applyNumberFormat="1" applyFill="1" applyBorder="1">
      <alignment horizontal="left" vertical="center"/>
    </xf>
    <xf numFmtId="0" fontId="3" fillId="5" borderId="0" xfId="0" applyNumberFormat="1" applyFont="1" applyFill="1" applyBorder="1" applyAlignment="1">
      <alignment horizontal="left" vertical="center" wrapText="1"/>
    </xf>
    <xf numFmtId="0" fontId="4" fillId="5" borderId="0" xfId="0" applyNumberFormat="1" applyFont="1" applyFill="1" applyBorder="1" applyAlignment="1">
      <alignment horizontal="right" vertical="center"/>
    </xf>
    <xf numFmtId="0" fontId="3" fillId="5" borderId="0" xfId="0" applyNumberFormat="1" applyFont="1" applyFill="1" applyBorder="1" applyAlignment="1">
      <alignment vertical="center"/>
    </xf>
    <xf numFmtId="0" fontId="5" fillId="5" borderId="0" xfId="0" applyNumberFormat="1" applyFont="1" applyFill="1" applyBorder="1" applyAlignment="1">
      <alignment horizontal="left" vertical="center" wrapText="1"/>
    </xf>
    <xf numFmtId="0" fontId="4" fillId="5" borderId="0" xfId="0" applyNumberFormat="1" applyFont="1" applyFill="1" applyBorder="1" applyAlignment="1">
      <alignment horizontal="left" vertical="center"/>
    </xf>
    <xf numFmtId="0" fontId="9" fillId="5" borderId="0" xfId="0" applyNumberFormat="1" applyFont="1" applyFill="1" applyBorder="1" applyAlignment="1">
      <alignment horizontal="left" vertical="center"/>
    </xf>
    <xf numFmtId="0" fontId="8" fillId="5" borderId="0" xfId="4" applyNumberFormat="1" applyFill="1" applyBorder="1">
      <alignment horizontal="center" vertical="center"/>
    </xf>
    <xf numFmtId="0" fontId="5" fillId="5" borderId="0" xfId="0" applyNumberFormat="1" applyFont="1" applyFill="1" applyBorder="1" applyAlignment="1">
      <alignment vertical="center"/>
    </xf>
    <xf numFmtId="165" fontId="13" fillId="5" borderId="0" xfId="7" applyNumberFormat="1" applyFill="1" applyBorder="1">
      <alignment horizontal="right" vertical="center"/>
    </xf>
    <xf numFmtId="8" fontId="13" fillId="5" borderId="0" xfId="0" applyNumberFormat="1" applyFont="1" applyFill="1" applyBorder="1" applyAlignment="1">
      <alignment horizontal="right" vertical="center"/>
    </xf>
    <xf numFmtId="165" fontId="11" fillId="5" borderId="5" xfId="2" applyFill="1" applyBorder="1">
      <alignment horizontal="right"/>
    </xf>
    <xf numFmtId="165" fontId="4" fillId="5" borderId="0" xfId="0" applyNumberFormat="1" applyFont="1" applyFill="1" applyBorder="1"/>
    <xf numFmtId="165" fontId="4" fillId="5" borderId="0" xfId="0" applyNumberFormat="1" applyFont="1" applyFill="1" applyBorder="1" applyAlignment="1">
      <alignment horizontal="right" vertical="center"/>
    </xf>
    <xf numFmtId="165" fontId="4" fillId="5" borderId="2" xfId="0" applyNumberFormat="1" applyFont="1" applyFill="1" applyBorder="1"/>
    <xf numFmtId="165" fontId="4" fillId="5" borderId="2" xfId="0" applyNumberFormat="1" applyFont="1" applyFill="1" applyBorder="1" applyAlignment="1">
      <alignment horizontal="right" vertical="center"/>
    </xf>
    <xf numFmtId="0" fontId="0" fillId="5" borderId="2" xfId="0" applyFont="1" applyFill="1" applyBorder="1" applyAlignment="1"/>
    <xf numFmtId="165" fontId="4" fillId="5" borderId="2" xfId="0" applyNumberFormat="1" applyFont="1" applyFill="1" applyBorder="1" applyAlignment="1"/>
    <xf numFmtId="0" fontId="12" fillId="5" borderId="0" xfId="5" applyFont="1" applyFill="1" applyAlignment="1">
      <alignment horizontal="left" vertical="center" wrapText="1"/>
    </xf>
    <xf numFmtId="0" fontId="12" fillId="5" borderId="0" xfId="5" applyFont="1" applyFill="1" applyAlignment="1">
      <alignment horizontal="left" vertical="center"/>
    </xf>
    <xf numFmtId="0" fontId="8" fillId="5" borderId="0" xfId="4" applyFill="1" applyAlignment="1">
      <alignment horizontal="center" vertical="center"/>
    </xf>
    <xf numFmtId="0" fontId="8" fillId="5" borderId="0" xfId="4" applyFill="1" applyBorder="1" applyAlignment="1">
      <alignment horizontal="center" vertical="center"/>
    </xf>
    <xf numFmtId="0" fontId="8" fillId="5" borderId="0" xfId="4" applyFill="1">
      <alignment horizontal="center" vertical="center"/>
    </xf>
  </cellXfs>
  <cellStyles count="10"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total currency" xfId="2" xr:uid="{00000000-0005-0000-0000-000006000000}"/>
    <cellStyle name="total currency 2" xfId="7" xr:uid="{00000000-0005-0000-0000-000007000000}"/>
    <cellStyle name="total currency 2 2" xfId="9" xr:uid="{00000000-0005-0000-0000-000008000000}"/>
    <cellStyle name="total number" xfId="3" xr:uid="{00000000-0005-0000-0000-000009000000}"/>
  </cellStyles>
  <dxfs count="70"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5" formatCode="&quot;£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5" formatCode="&quot;£&quot;#,##0.00"/>
    </dxf>
    <dxf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medium">
          <color theme="4" tint="-0.24994659260841701"/>
        </top>
        <bottom/>
        <vertical/>
        <horizontal/>
      </border>
    </dxf>
    <dxf>
      <numFmt numFmtId="165" formatCode="&quot;£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5" formatCode="&quot;£&quot;#,##0.00"/>
      <fill>
        <patternFill patternType="solid">
          <fgColor indexed="64"/>
          <bgColor theme="2"/>
        </patternFill>
      </fill>
    </dxf>
    <dxf>
      <numFmt numFmtId="165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1" readingOrder="0"/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color theme="5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esents" displayName="Gifts" ref="B11:E18" totalsRowCount="1" headerRowDxfId="68" dataDxfId="66" totalsRowDxfId="65" headerRowBorderDxfId="67" headerRowCellStyle="Normal 2">
  <tableColumns count="4">
    <tableColumn id="1" xr3:uid="{00000000-0010-0000-0000-000001000000}" name="Item" totalsRowLabel="Total" dataDxfId="64" totalsRowDxfId="63" totalsRowCellStyle="total number"/>
    <tableColumn id="2" xr3:uid="{00000000-0010-0000-0000-000002000000}" name="Budget" totalsRowFunction="sum" dataDxfId="62" totalsRowCellStyle="total currency"/>
    <tableColumn id="3" xr3:uid="{00000000-0010-0000-0000-000003000000}" name="Actual" totalsRowFunction="sum" dataDxfId="61" totalsRowCellStyle="total currency"/>
    <tableColumn id="4" xr3:uid="{00000000-0010-0000-0000-000004000000}" name="Difference" totalsRowFunction="sum" dataDxfId="60" totalsRowDxfId="59" totalsRowCellStyle="total currenc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ckaging" displayName="Packaging" ref="B21:E28" totalsRowCount="1" headerRowDxfId="58" dataDxfId="56" totalsRowDxfId="55" headerRowBorderDxfId="57" headerRowCellStyle="Normal 2">
  <autoFilter ref="B21:E2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tem" totalsRowLabel="Total" dataDxfId="54" totalsRowDxfId="53" totalsRowCellStyle="total number"/>
    <tableColumn id="2" xr3:uid="{00000000-0010-0000-0100-000002000000}" name="Budget" totalsRowFunction="sum" dataDxfId="52" totalsRowDxfId="51" totalsRowCellStyle="total currency"/>
    <tableColumn id="3" xr3:uid="{00000000-0010-0000-0100-000003000000}" name="Actual" totalsRowFunction="sum" dataDxfId="50" totalsRowDxfId="49" totalsRowCellStyle="total currency"/>
    <tableColumn id="4" xr3:uid="{00000000-0010-0000-0100-000004000000}" name="Difference" totalsRowFunction="sum" dataDxfId="48" totalsRowDxfId="47" totalsRowCellStyle="total currency">
      <calculatedColumnFormula>Packaging[[#This Row],[Budget]]-Packaging[[#This Row],[Actual]]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Entertainment" displayName="Entertainment" ref="I21:L29" totalsRowCount="1" headerRowDxfId="46" dataDxfId="44" totalsRowDxfId="43" headerRowBorderDxfId="45" headerRowCellStyle="Normal 2">
  <autoFilter ref="I21:L2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Item" totalsRowLabel="Total" dataDxfId="42" totalsRowDxfId="41" totalsRowCellStyle="total number"/>
    <tableColumn id="2" xr3:uid="{00000000-0010-0000-0200-000002000000}" name="Budget" totalsRowFunction="sum" dataDxfId="40" totalsRowDxfId="39" totalsRowCellStyle="total currency"/>
    <tableColumn id="3" xr3:uid="{00000000-0010-0000-0200-000003000000}" name="Actual" totalsRowFunction="sum" dataDxfId="38" totalsRowDxfId="37" totalsRowCellStyle="total currency"/>
    <tableColumn id="4" xr3:uid="{00000000-0010-0000-0200-000004000000}" name="Difference" totalsRowFunction="sum" dataDxfId="36" totalsRowDxfId="35" totalsRowCellStyle="total currency">
      <calculatedColumnFormula>Entertainment[[#This Row],[Budget]]-Entertainment[[#This Row],[Actual]]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Misc." displayName="Misc." ref="I32:L36" totalsRowCount="1" headerRowDxfId="34" dataDxfId="32" totalsRowDxfId="31" headerRowBorderDxfId="33" headerRowCellStyle="Normal 2">
  <autoFilter ref="I32:L3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Item" totalsRowLabel="Total" dataDxfId="30" totalsRowDxfId="29" totalsRowCellStyle="total number"/>
    <tableColumn id="2" xr3:uid="{00000000-0010-0000-0300-000002000000}" name="Budget" totalsRowFunction="sum" dataDxfId="28" totalsRowDxfId="27" totalsRowCellStyle="total currency"/>
    <tableColumn id="3" xr3:uid="{00000000-0010-0000-0300-000003000000}" name="Actual" totalsRowFunction="sum" dataDxfId="26" totalsRowDxfId="25" totalsRowCellStyle="total currency"/>
    <tableColumn id="4" xr3:uid="{00000000-0010-0000-0300-000004000000}" name="Difference" totalsRowFunction="sum" dataDxfId="24" totalsRowDxfId="23" totalsRowCellStyle="total currency">
      <calculatedColumnFormula>Misc.[[#This Row],[Budget]]-Misc.[[#This Row],[Actual]]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ravel" displayName="Travel" ref="B32:E37" totalsRowCount="1" headerRowDxfId="22" dataDxfId="20" totalsRowDxfId="19" headerRowBorderDxfId="21" headerRowCellStyle="Normal 2">
  <autoFilter ref="B32:E36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tem" totalsRowLabel="Total" dataDxfId="18" totalsRowDxfId="17" totalsRowCellStyle="total number"/>
    <tableColumn id="2" xr3:uid="{00000000-0010-0000-0400-000002000000}" name="Budget" totalsRowFunction="sum" dataDxfId="16" totalsRowDxfId="15" totalsRowCellStyle="total currency"/>
    <tableColumn id="3" xr3:uid="{00000000-0010-0000-0400-000003000000}" name="Actual" totalsRowFunction="sum" dataDxfId="14" totalsRowDxfId="13" totalsRowCellStyle="total currency"/>
    <tableColumn id="4" xr3:uid="{00000000-0010-0000-0400-000004000000}" name="Difference" totalsRowFunction="sum" dataDxfId="12" totalsRowDxfId="11" totalsRowCellStyle="total currency">
      <calculatedColumnFormula>Travel[[#This Row],[Budget]]-Travel[[#This Row],[Actual]]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Meals" displayName="Meals" ref="I11:L16" totalsRowCount="1" headerRowDxfId="10" dataDxfId="8" totalsRowDxfId="7" headerRowBorderDxfId="9" headerRowCellStyle="Normal 2">
  <autoFilter ref="I11:L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Item" totalsRowLabel="Total" totalsRowDxfId="6" totalsRowCellStyle="total number"/>
    <tableColumn id="2" xr3:uid="{00000000-0010-0000-0500-000002000000}" name="Budget" totalsRowFunction="sum" dataDxfId="5" totalsRowDxfId="4" totalsRowCellStyle="total currency"/>
    <tableColumn id="3" xr3:uid="{00000000-0010-0000-0500-000003000000}" name="Actual" totalsRowFunction="sum" dataDxfId="3" totalsRowDxfId="2" totalsRowCellStyle="total currency"/>
    <tableColumn id="4" xr3:uid="{00000000-0010-0000-0500-000004000000}" name="Difference" totalsRowFunction="sum" dataDxfId="1" totalsRowDxfId="0" totalsRowCellStyle="total currency">
      <calculatedColumnFormula>Meals[[#This Row],[Budget]]-Meals[[#This Row],[Actual]]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42"/>
  <sheetViews>
    <sheetView showGridLines="0" tabSelected="1" zoomScale="85" zoomScaleNormal="85" workbookViewId="0"/>
  </sheetViews>
  <sheetFormatPr defaultRowHeight="13.5" x14ac:dyDescent="0.25"/>
  <cols>
    <col min="1" max="1" width="10.140625" style="5" customWidth="1"/>
    <col min="2" max="2" width="50.5703125" style="5" customWidth="1"/>
    <col min="3" max="3" width="22" style="5" customWidth="1"/>
    <col min="4" max="4" width="12.85546875" style="5" customWidth="1"/>
    <col min="5" max="5" width="15.42578125" style="5" customWidth="1"/>
    <col min="6" max="6" width="5" style="5" customWidth="1"/>
    <col min="7" max="7" width="1.42578125" style="5" customWidth="1"/>
    <col min="8" max="8" width="5" style="5" customWidth="1"/>
    <col min="9" max="9" width="50.5703125" style="5" customWidth="1"/>
    <col min="10" max="10" width="22" style="5" customWidth="1"/>
    <col min="11" max="11" width="15.28515625" style="5" customWidth="1"/>
    <col min="12" max="12" width="15.42578125" style="5" customWidth="1"/>
    <col min="13" max="13" width="3.7109375" style="5" customWidth="1"/>
    <col min="14" max="16384" width="9.140625" style="5"/>
  </cols>
  <sheetData>
    <row r="1" spans="1:17" ht="40.5" customHeight="1" x14ac:dyDescent="0.25"/>
    <row r="2" spans="1:17" ht="21.75" customHeight="1" x14ac:dyDescent="0.25">
      <c r="B2" s="53" t="s">
        <v>38</v>
      </c>
      <c r="C2" s="54"/>
      <c r="D2" s="54"/>
      <c r="E2" s="54"/>
      <c r="F2" s="6"/>
      <c r="G2" s="31"/>
      <c r="Q2" s="4"/>
    </row>
    <row r="3" spans="1:17" s="7" customFormat="1" ht="15.75" customHeight="1" x14ac:dyDescent="0.25">
      <c r="B3" s="54"/>
      <c r="C3" s="54"/>
      <c r="D3" s="54"/>
      <c r="E3" s="54"/>
      <c r="F3" s="6"/>
      <c r="G3" s="31"/>
      <c r="H3" s="5"/>
      <c r="I3" s="5"/>
      <c r="J3" s="5"/>
      <c r="K3" s="5"/>
      <c r="L3" s="5"/>
    </row>
    <row r="4" spans="1:17" ht="25.5" customHeight="1" x14ac:dyDescent="0.25">
      <c r="A4" s="8"/>
      <c r="B4" s="54"/>
      <c r="C4" s="54"/>
      <c r="D4" s="54"/>
      <c r="E4" s="54"/>
      <c r="F4" s="6"/>
      <c r="G4" s="2"/>
      <c r="H4" s="9"/>
      <c r="I4" s="4" t="s">
        <v>22</v>
      </c>
      <c r="J4" s="11"/>
      <c r="K4" s="44">
        <f>SUM(Gifts[Budget],Packaging[Budget],(Travel[Budget],(Meals[Budget],(Entertainment[Budget],Misc.[Budget]))))</f>
        <v>750</v>
      </c>
    </row>
    <row r="5" spans="1:17" ht="30" customHeight="1" x14ac:dyDescent="0.25">
      <c r="A5" s="12"/>
      <c r="B5" s="54"/>
      <c r="C5" s="54"/>
      <c r="D5" s="54"/>
      <c r="E5" s="54"/>
      <c r="F5" s="6"/>
      <c r="G5" s="1"/>
      <c r="H5" s="13"/>
      <c r="I5" s="10" t="s">
        <v>23</v>
      </c>
      <c r="J5" s="11"/>
      <c r="K5" s="44">
        <f>SUM((Gifts[Actual],(Packaging[Actual],(Travel[Actual],(Meals[Actual],(Entertainment[Actual],(Misc.[Actual])))))))</f>
        <v>820</v>
      </c>
    </row>
    <row r="6" spans="1:17" ht="21" customHeight="1" thickBot="1" x14ac:dyDescent="0.3">
      <c r="A6" s="12"/>
      <c r="B6" s="54"/>
      <c r="C6" s="54"/>
      <c r="D6" s="54"/>
      <c r="E6" s="54"/>
      <c r="F6" s="6"/>
      <c r="G6" s="1"/>
      <c r="H6" s="11"/>
      <c r="I6" s="30"/>
      <c r="J6" s="30"/>
      <c r="K6" s="30"/>
      <c r="L6" s="30"/>
    </row>
    <row r="7" spans="1:17" ht="29.25" customHeight="1" thickTop="1" x14ac:dyDescent="0.25">
      <c r="A7" s="12"/>
      <c r="B7" s="54"/>
      <c r="C7" s="54"/>
      <c r="D7" s="54"/>
      <c r="E7" s="54"/>
      <c r="F7" s="6"/>
      <c r="G7" s="2"/>
      <c r="H7" s="13"/>
      <c r="I7" s="10" t="s">
        <v>24</v>
      </c>
      <c r="J7" s="11"/>
      <c r="K7" s="45">
        <f>SUM(K4-K5)</f>
        <v>-70</v>
      </c>
    </row>
    <row r="8" spans="1:17" ht="36.75" customHeight="1" x14ac:dyDescent="0.25">
      <c r="A8" s="12"/>
      <c r="B8" s="54"/>
      <c r="C8" s="54"/>
      <c r="D8" s="54"/>
      <c r="E8" s="54"/>
      <c r="F8" s="6"/>
      <c r="G8" s="3"/>
      <c r="H8" s="13"/>
    </row>
    <row r="9" spans="1:17" ht="40.5" customHeight="1" x14ac:dyDescent="0.25">
      <c r="A9" s="12"/>
      <c r="B9" s="14"/>
      <c r="C9" s="14"/>
      <c r="D9" s="14"/>
      <c r="E9" s="32"/>
      <c r="F9" s="32"/>
      <c r="G9" s="32"/>
      <c r="H9" s="13"/>
    </row>
    <row r="10" spans="1:17" ht="39.75" customHeight="1" x14ac:dyDescent="0.25">
      <c r="A10" s="12"/>
      <c r="B10" s="57" t="s">
        <v>0</v>
      </c>
      <c r="C10" s="57"/>
      <c r="D10" s="57"/>
      <c r="E10" s="57"/>
      <c r="F10" s="15"/>
      <c r="G10" s="15"/>
      <c r="H10" s="13"/>
      <c r="I10" s="57" t="s">
        <v>25</v>
      </c>
      <c r="J10" s="57"/>
      <c r="K10" s="57"/>
      <c r="L10" s="57"/>
    </row>
    <row r="11" spans="1:17" ht="21.75" customHeight="1" thickBot="1" x14ac:dyDescent="0.3">
      <c r="A11" s="12"/>
      <c r="B11" s="27" t="s">
        <v>1</v>
      </c>
      <c r="C11" s="28" t="s">
        <v>19</v>
      </c>
      <c r="D11" s="28" t="s">
        <v>20</v>
      </c>
      <c r="E11" s="29" t="s">
        <v>21</v>
      </c>
      <c r="F11" s="34"/>
      <c r="G11" s="35"/>
      <c r="H11" s="36"/>
      <c r="I11" s="27" t="s">
        <v>1</v>
      </c>
      <c r="J11" s="28" t="s">
        <v>19</v>
      </c>
      <c r="K11" s="28" t="s">
        <v>20</v>
      </c>
      <c r="L11" s="28" t="s">
        <v>21</v>
      </c>
    </row>
    <row r="12" spans="1:17" ht="15.75" customHeight="1" x14ac:dyDescent="0.25">
      <c r="A12" s="12"/>
      <c r="B12" s="16" t="s">
        <v>2</v>
      </c>
      <c r="C12" s="47">
        <v>500</v>
      </c>
      <c r="D12" s="47">
        <v>495</v>
      </c>
      <c r="E12" s="48">
        <f>Gifts[[#This Row],[Budget]]-Gifts[[#This Row],[Actual]]</f>
        <v>5</v>
      </c>
      <c r="F12" s="37"/>
      <c r="G12" s="37"/>
      <c r="H12" s="36"/>
      <c r="I12" s="16" t="s">
        <v>26</v>
      </c>
      <c r="J12" s="47"/>
      <c r="K12" s="47"/>
      <c r="L12" s="48">
        <f>Meals[[#This Row],[Budget]]-Meals[[#This Row],[Actual]]</f>
        <v>0</v>
      </c>
    </row>
    <row r="13" spans="1:17" ht="15.75" customHeight="1" x14ac:dyDescent="0.25">
      <c r="A13" s="12"/>
      <c r="B13" s="16" t="s">
        <v>3</v>
      </c>
      <c r="C13" s="47">
        <v>250</v>
      </c>
      <c r="D13" s="47">
        <v>325</v>
      </c>
      <c r="E13" s="48">
        <f>Gifts[[#This Row],[Budget]]-Gifts[[#This Row],[Actual]]</f>
        <v>-75</v>
      </c>
      <c r="F13" s="37"/>
      <c r="G13" s="37"/>
      <c r="H13" s="38"/>
      <c r="I13" s="16" t="s">
        <v>27</v>
      </c>
      <c r="J13" s="47"/>
      <c r="K13" s="47"/>
      <c r="L13" s="48">
        <f>Meals[[#This Row],[Budget]]-Meals[[#This Row],[Actual]]</f>
        <v>0</v>
      </c>
    </row>
    <row r="14" spans="1:17" ht="15.75" customHeight="1" x14ac:dyDescent="0.25">
      <c r="A14" s="12"/>
      <c r="B14" s="16" t="s">
        <v>4</v>
      </c>
      <c r="C14" s="47"/>
      <c r="D14" s="47"/>
      <c r="E14" s="48">
        <f>Gifts[[#This Row],[Budget]]-Gifts[[#This Row],[Actual]]</f>
        <v>0</v>
      </c>
      <c r="F14" s="37"/>
      <c r="G14" s="37"/>
      <c r="H14" s="39"/>
      <c r="I14" s="16" t="s">
        <v>28</v>
      </c>
      <c r="J14" s="47"/>
      <c r="K14" s="47"/>
      <c r="L14" s="48">
        <f>Meals[[#This Row],[Budget]]-Meals[[#This Row],[Actual]]</f>
        <v>0</v>
      </c>
    </row>
    <row r="15" spans="1:17" ht="15.75" customHeight="1" thickBot="1" x14ac:dyDescent="0.3">
      <c r="A15" s="12"/>
      <c r="B15" s="16" t="s">
        <v>5</v>
      </c>
      <c r="C15" s="47"/>
      <c r="D15" s="47"/>
      <c r="E15" s="48">
        <f>Gifts[[#This Row],[Budget]]-Gifts[[#This Row],[Actual]]</f>
        <v>0</v>
      </c>
      <c r="F15" s="37"/>
      <c r="G15" s="37"/>
      <c r="H15" s="40"/>
      <c r="I15" s="51" t="s">
        <v>7</v>
      </c>
      <c r="J15" s="52"/>
      <c r="K15" s="52"/>
      <c r="L15" s="50">
        <f>Meals[[#This Row],[Budget]]-Meals[[#This Row],[Actual]]</f>
        <v>0</v>
      </c>
    </row>
    <row r="16" spans="1:17" ht="15.75" customHeight="1" x14ac:dyDescent="0.25">
      <c r="A16" s="12"/>
      <c r="B16" s="16" t="s">
        <v>6</v>
      </c>
      <c r="C16" s="47"/>
      <c r="D16" s="47"/>
      <c r="E16" s="48">
        <f>Gifts[[#This Row],[Budget]]-Gifts[[#This Row],[Actual]]</f>
        <v>0</v>
      </c>
      <c r="F16" s="37"/>
      <c r="G16" s="37"/>
      <c r="H16" s="40"/>
      <c r="I16" s="18" t="s">
        <v>8</v>
      </c>
      <c r="J16" s="19">
        <f>SUBTOTAL(109,Meals[Budget])</f>
        <v>0</v>
      </c>
      <c r="K16" s="19">
        <f>SUBTOTAL(109,Meals[Actual])</f>
        <v>0</v>
      </c>
      <c r="L16" s="19">
        <f>SUBTOTAL(109,Meals[Difference])</f>
        <v>0</v>
      </c>
    </row>
    <row r="17" spans="1:13" ht="15.75" customHeight="1" thickBot="1" x14ac:dyDescent="0.3">
      <c r="A17" s="12"/>
      <c r="B17" s="51" t="s">
        <v>7</v>
      </c>
      <c r="C17" s="49"/>
      <c r="D17" s="49"/>
      <c r="E17" s="48">
        <f>Gifts[[#This Row],[Budget]]-Gifts[[#This Row],[Actual]]</f>
        <v>0</v>
      </c>
      <c r="F17" s="37"/>
      <c r="G17" s="37"/>
      <c r="H17" s="40"/>
    </row>
    <row r="18" spans="1:13" s="22" customFormat="1" ht="15.75" customHeight="1" x14ac:dyDescent="0.25">
      <c r="A18" s="20"/>
      <c r="B18" s="23" t="s">
        <v>8</v>
      </c>
      <c r="C18" s="21">
        <f>SUBTOTAL(109,Gifts[Budget])</f>
        <v>750</v>
      </c>
      <c r="D18" s="21">
        <f>SUBTOTAL(109,Gifts[Actual])</f>
        <v>820</v>
      </c>
      <c r="E18" s="46">
        <f>SUBTOTAL(109,Gifts[Difference])</f>
        <v>-70</v>
      </c>
      <c r="F18" s="33"/>
      <c r="G18" s="33"/>
      <c r="H18" s="41"/>
    </row>
    <row r="19" spans="1:13" ht="26.25" customHeight="1" x14ac:dyDescent="0.25">
      <c r="A19" s="12"/>
      <c r="B19" s="24"/>
      <c r="C19" s="24"/>
      <c r="D19" s="24"/>
      <c r="E19" s="24"/>
      <c r="F19" s="40"/>
      <c r="G19" s="40"/>
      <c r="H19" s="40"/>
    </row>
    <row r="20" spans="1:13" ht="39.75" customHeight="1" x14ac:dyDescent="0.25">
      <c r="A20" s="12"/>
      <c r="B20" s="57" t="s">
        <v>9</v>
      </c>
      <c r="C20" s="57"/>
      <c r="D20" s="57"/>
      <c r="E20" s="57"/>
      <c r="F20" s="42"/>
      <c r="G20" s="42"/>
      <c r="H20" s="40"/>
      <c r="I20" s="55" t="s">
        <v>29</v>
      </c>
      <c r="J20" s="55"/>
      <c r="K20" s="55"/>
      <c r="L20" s="56"/>
    </row>
    <row r="21" spans="1:13" ht="21.75" customHeight="1" thickBot="1" x14ac:dyDescent="0.3">
      <c r="A21" s="25"/>
      <c r="B21" s="27" t="s">
        <v>1</v>
      </c>
      <c r="C21" s="28" t="s">
        <v>19</v>
      </c>
      <c r="D21" s="28" t="s">
        <v>20</v>
      </c>
      <c r="E21" s="29" t="s">
        <v>21</v>
      </c>
      <c r="F21" s="34"/>
      <c r="G21" s="35"/>
      <c r="H21" s="43"/>
      <c r="I21" s="27" t="s">
        <v>1</v>
      </c>
      <c r="J21" s="28" t="s">
        <v>19</v>
      </c>
      <c r="K21" s="28" t="s">
        <v>20</v>
      </c>
      <c r="L21" s="29" t="s">
        <v>21</v>
      </c>
      <c r="M21" s="26"/>
    </row>
    <row r="22" spans="1:13" ht="15.75" customHeight="1" x14ac:dyDescent="0.25">
      <c r="A22" s="12"/>
      <c r="B22" s="16" t="s">
        <v>10</v>
      </c>
      <c r="C22" s="47"/>
      <c r="D22" s="47"/>
      <c r="E22" s="48">
        <f>Packaging[[#This Row],[Budget]]-Packaging[[#This Row],[Actual]]</f>
        <v>0</v>
      </c>
      <c r="F22" s="37"/>
      <c r="G22" s="37"/>
      <c r="H22" s="40"/>
      <c r="I22" s="5" t="s">
        <v>30</v>
      </c>
      <c r="J22" s="47"/>
      <c r="K22" s="47"/>
      <c r="L22" s="48">
        <f>Entertainment[[#This Row],[Budget]]-Entertainment[[#This Row],[Actual]]</f>
        <v>0</v>
      </c>
    </row>
    <row r="23" spans="1:13" ht="15.75" customHeight="1" x14ac:dyDescent="0.25">
      <c r="A23" s="12"/>
      <c r="B23" s="16" t="s">
        <v>11</v>
      </c>
      <c r="C23" s="47"/>
      <c r="D23" s="47"/>
      <c r="E23" s="48">
        <f>Packaging[[#This Row],[Budget]]-Packaging[[#This Row],[Actual]]</f>
        <v>0</v>
      </c>
      <c r="F23" s="37"/>
      <c r="G23" s="37"/>
      <c r="H23" s="40"/>
      <c r="I23" s="16" t="s">
        <v>28</v>
      </c>
      <c r="J23" s="47"/>
      <c r="K23" s="47"/>
      <c r="L23" s="48">
        <f>Entertainment[[#This Row],[Budget]]-Entertainment[[#This Row],[Actual]]</f>
        <v>0</v>
      </c>
    </row>
    <row r="24" spans="1:13" ht="15.75" customHeight="1" x14ac:dyDescent="0.25">
      <c r="A24" s="12"/>
      <c r="B24" s="16" t="s">
        <v>12</v>
      </c>
      <c r="C24" s="47"/>
      <c r="D24" s="47"/>
      <c r="E24" s="48">
        <f>Packaging[[#This Row],[Budget]]-Packaging[[#This Row],[Actual]]</f>
        <v>0</v>
      </c>
      <c r="F24" s="37"/>
      <c r="G24" s="37"/>
      <c r="H24" s="40"/>
      <c r="I24" s="16" t="s">
        <v>31</v>
      </c>
      <c r="J24" s="47"/>
      <c r="K24" s="47"/>
      <c r="L24" s="48">
        <f>Entertainment[[#This Row],[Budget]]-Entertainment[[#This Row],[Actual]]</f>
        <v>0</v>
      </c>
    </row>
    <row r="25" spans="1:13" ht="15.75" customHeight="1" x14ac:dyDescent="0.25">
      <c r="A25" s="12"/>
      <c r="B25" s="16" t="s">
        <v>13</v>
      </c>
      <c r="C25" s="47"/>
      <c r="D25" s="47"/>
      <c r="E25" s="48">
        <f>Packaging[[#This Row],[Budget]]-Packaging[[#This Row],[Actual]]</f>
        <v>0</v>
      </c>
      <c r="F25" s="37"/>
      <c r="G25" s="37"/>
      <c r="H25" s="40"/>
      <c r="I25" s="16" t="s">
        <v>32</v>
      </c>
      <c r="J25" s="47"/>
      <c r="K25" s="47"/>
      <c r="L25" s="48">
        <f>Entertainment[[#This Row],[Budget]]-Entertainment[[#This Row],[Actual]]</f>
        <v>0</v>
      </c>
    </row>
    <row r="26" spans="1:13" ht="15.75" customHeight="1" x14ac:dyDescent="0.25">
      <c r="A26" s="12"/>
      <c r="B26" s="16" t="s">
        <v>14</v>
      </c>
      <c r="C26" s="47"/>
      <c r="D26" s="47"/>
      <c r="E26" s="48">
        <f>Packaging[[#This Row],[Budget]]-Packaging[[#This Row],[Actual]]</f>
        <v>0</v>
      </c>
      <c r="F26" s="37"/>
      <c r="G26" s="37"/>
      <c r="H26" s="40"/>
      <c r="I26" s="16" t="s">
        <v>33</v>
      </c>
      <c r="J26" s="47"/>
      <c r="K26" s="47"/>
      <c r="L26" s="48">
        <f>Entertainment[[#This Row],[Budget]]-Entertainment[[#This Row],[Actual]]</f>
        <v>0</v>
      </c>
    </row>
    <row r="27" spans="1:13" ht="15.75" customHeight="1" thickBot="1" x14ac:dyDescent="0.3">
      <c r="A27" s="12"/>
      <c r="B27" s="51" t="s">
        <v>7</v>
      </c>
      <c r="C27" s="49"/>
      <c r="D27" s="49"/>
      <c r="E27" s="50">
        <f>Packaging[[#This Row],[Budget]]-Packaging[[#This Row],[Actual]]</f>
        <v>0</v>
      </c>
      <c r="F27" s="37"/>
      <c r="G27" s="37"/>
      <c r="H27" s="40"/>
      <c r="I27" s="16" t="s">
        <v>34</v>
      </c>
      <c r="J27" s="47"/>
      <c r="K27" s="47"/>
      <c r="L27" s="48">
        <f>Entertainment[[#This Row],[Budget]]-Entertainment[[#This Row],[Actual]]</f>
        <v>0</v>
      </c>
    </row>
    <row r="28" spans="1:13" ht="15.75" customHeight="1" thickBot="1" x14ac:dyDescent="0.3">
      <c r="A28" s="12"/>
      <c r="B28" s="23" t="s">
        <v>8</v>
      </c>
      <c r="C28" s="21">
        <f>SUBTOTAL(109,Packaging[Budget])</f>
        <v>0</v>
      </c>
      <c r="D28" s="21">
        <f>SUBTOTAL(109,Packaging[Actual])</f>
        <v>0</v>
      </c>
      <c r="E28" s="21">
        <f>SUBTOTAL(109,Packaging[Difference])</f>
        <v>0</v>
      </c>
      <c r="F28" s="33"/>
      <c r="G28" s="33"/>
      <c r="H28" s="40"/>
      <c r="I28" s="51" t="s">
        <v>7</v>
      </c>
      <c r="J28" s="49"/>
      <c r="K28" s="49"/>
      <c r="L28" s="50">
        <f>Entertainment[[#This Row],[Budget]]-Entertainment[[#This Row],[Actual]]</f>
        <v>0</v>
      </c>
    </row>
    <row r="29" spans="1:13" ht="15.75" customHeight="1" x14ac:dyDescent="0.25">
      <c r="A29" s="12"/>
      <c r="B29" s="24"/>
      <c r="C29" s="24"/>
      <c r="D29" s="24"/>
      <c r="E29" s="24"/>
      <c r="F29" s="40"/>
      <c r="G29" s="40"/>
      <c r="H29" s="40"/>
      <c r="I29" s="23" t="s">
        <v>8</v>
      </c>
      <c r="J29" s="21">
        <f>SUBTOTAL(109,Entertainment[Budget])</f>
        <v>0</v>
      </c>
      <c r="K29" s="21">
        <f>SUBTOTAL(109,Entertainment[Actual])</f>
        <v>0</v>
      </c>
      <c r="L29" s="21">
        <f>SUBTOTAL(109,Entertainment[Difference])</f>
        <v>0</v>
      </c>
    </row>
    <row r="30" spans="1:13" ht="26.25" customHeight="1" x14ac:dyDescent="0.25">
      <c r="A30" s="12"/>
      <c r="B30" s="17"/>
      <c r="C30" s="17"/>
      <c r="D30" s="17"/>
      <c r="E30" s="17"/>
      <c r="F30" s="40"/>
      <c r="G30" s="40"/>
      <c r="H30" s="40"/>
      <c r="I30" s="23"/>
      <c r="J30" s="33"/>
      <c r="K30" s="33"/>
      <c r="L30" s="33"/>
    </row>
    <row r="31" spans="1:13" ht="39.75" customHeight="1" x14ac:dyDescent="0.25">
      <c r="A31" s="12"/>
      <c r="B31" s="57" t="s">
        <v>15</v>
      </c>
      <c r="C31" s="57"/>
      <c r="D31" s="57"/>
      <c r="E31" s="57"/>
      <c r="F31" s="42"/>
      <c r="G31" s="42"/>
      <c r="H31" s="40"/>
      <c r="I31" s="55" t="s">
        <v>35</v>
      </c>
      <c r="J31" s="55"/>
      <c r="K31" s="55"/>
      <c r="L31" s="56"/>
    </row>
    <row r="32" spans="1:13" ht="21.75" customHeight="1" thickBot="1" x14ac:dyDescent="0.3">
      <c r="A32" s="12"/>
      <c r="B32" s="27" t="s">
        <v>1</v>
      </c>
      <c r="C32" s="28" t="s">
        <v>19</v>
      </c>
      <c r="D32" s="28" t="s">
        <v>20</v>
      </c>
      <c r="E32" s="29" t="s">
        <v>21</v>
      </c>
      <c r="F32" s="34"/>
      <c r="G32" s="35"/>
      <c r="H32" s="40"/>
      <c r="I32" s="27" t="s">
        <v>1</v>
      </c>
      <c r="J32" s="28" t="s">
        <v>19</v>
      </c>
      <c r="K32" s="28" t="s">
        <v>20</v>
      </c>
      <c r="L32" s="29" t="s">
        <v>21</v>
      </c>
      <c r="M32" s="26"/>
    </row>
    <row r="33" spans="1:12" ht="15.75" customHeight="1" x14ac:dyDescent="0.25">
      <c r="A33" s="12"/>
      <c r="B33" s="16" t="s">
        <v>16</v>
      </c>
      <c r="C33" s="47"/>
      <c r="D33" s="47"/>
      <c r="E33" s="48">
        <f>Travel[[#This Row],[Budget]]-Travel[[#This Row],[Actual]]</f>
        <v>0</v>
      </c>
      <c r="F33" s="37"/>
      <c r="G33" s="37"/>
      <c r="H33" s="40"/>
      <c r="I33" s="16" t="s">
        <v>36</v>
      </c>
      <c r="J33" s="47"/>
      <c r="K33" s="47"/>
      <c r="L33" s="48">
        <f>Misc.[[#This Row],[Budget]]-Misc.[[#This Row],[Actual]]</f>
        <v>0</v>
      </c>
    </row>
    <row r="34" spans="1:12" ht="15.75" customHeight="1" x14ac:dyDescent="0.25">
      <c r="A34" s="12"/>
      <c r="B34" s="16" t="s">
        <v>17</v>
      </c>
      <c r="C34" s="47"/>
      <c r="D34" s="47"/>
      <c r="E34" s="48">
        <f>Travel[[#This Row],[Budget]]-Travel[[#This Row],[Actual]]</f>
        <v>0</v>
      </c>
      <c r="F34" s="37"/>
      <c r="G34" s="37"/>
      <c r="H34" s="40"/>
      <c r="I34" s="16" t="s">
        <v>37</v>
      </c>
      <c r="J34" s="47"/>
      <c r="K34" s="47"/>
      <c r="L34" s="48">
        <f>Misc.[[#This Row],[Budget]]-Misc.[[#This Row],[Actual]]</f>
        <v>0</v>
      </c>
    </row>
    <row r="35" spans="1:12" ht="15.75" customHeight="1" thickBot="1" x14ac:dyDescent="0.3">
      <c r="A35" s="12"/>
      <c r="B35" s="16" t="s">
        <v>18</v>
      </c>
      <c r="C35" s="47"/>
      <c r="D35" s="47"/>
      <c r="E35" s="48">
        <f>Travel[[#This Row],[Budget]]-Travel[[#This Row],[Actual]]</f>
        <v>0</v>
      </c>
      <c r="F35" s="37"/>
      <c r="G35" s="37"/>
      <c r="H35" s="40"/>
      <c r="I35" s="51" t="s">
        <v>7</v>
      </c>
      <c r="J35" s="49"/>
      <c r="K35" s="49"/>
      <c r="L35" s="50">
        <f>Misc.[[#This Row],[Budget]]-Misc.[[#This Row],[Actual]]</f>
        <v>0</v>
      </c>
    </row>
    <row r="36" spans="1:12" ht="15.75" customHeight="1" thickBot="1" x14ac:dyDescent="0.3">
      <c r="A36" s="12"/>
      <c r="B36" s="51" t="s">
        <v>7</v>
      </c>
      <c r="C36" s="49"/>
      <c r="D36" s="49"/>
      <c r="E36" s="50">
        <f>Travel[[#This Row],[Budget]]-Travel[[#This Row],[Actual]]</f>
        <v>0</v>
      </c>
      <c r="F36" s="37"/>
      <c r="G36" s="37"/>
      <c r="H36" s="40"/>
      <c r="I36" s="23" t="s">
        <v>8</v>
      </c>
      <c r="J36" s="21">
        <f>SUBTOTAL(109,Misc.[Budget])</f>
        <v>0</v>
      </c>
      <c r="K36" s="21">
        <f>SUBTOTAL(109,Misc.[Actual])</f>
        <v>0</v>
      </c>
      <c r="L36" s="21">
        <f>SUBTOTAL(109,Misc.[Difference])</f>
        <v>0</v>
      </c>
    </row>
    <row r="37" spans="1:12" ht="15.75" customHeight="1" x14ac:dyDescent="0.25">
      <c r="A37" s="12"/>
      <c r="B37" s="23" t="s">
        <v>8</v>
      </c>
      <c r="C37" s="21">
        <f>SUBTOTAL(109,Travel[Budget])</f>
        <v>0</v>
      </c>
      <c r="D37" s="21">
        <f>SUBTOTAL(109,Travel[Actual])</f>
        <v>0</v>
      </c>
      <c r="E37" s="21">
        <f>SUBTOTAL(109,Travel[Difference])</f>
        <v>0</v>
      </c>
      <c r="F37" s="33"/>
      <c r="G37" s="33"/>
      <c r="H37" s="40"/>
    </row>
    <row r="38" spans="1:12" x14ac:dyDescent="0.25">
      <c r="A38" s="12"/>
      <c r="H38" s="17"/>
    </row>
    <row r="39" spans="1:12" x14ac:dyDescent="0.25">
      <c r="A39" s="12"/>
      <c r="H39" s="17"/>
    </row>
    <row r="40" spans="1:12" x14ac:dyDescent="0.25">
      <c r="A40" s="12"/>
      <c r="H40" s="17"/>
    </row>
    <row r="41" spans="1:12" x14ac:dyDescent="0.25">
      <c r="H41" s="12"/>
    </row>
    <row r="42" spans="1:12" x14ac:dyDescent="0.25">
      <c r="H42" s="12"/>
    </row>
  </sheetData>
  <mergeCells count="7">
    <mergeCell ref="B2:E8"/>
    <mergeCell ref="I31:L31"/>
    <mergeCell ref="I20:L20"/>
    <mergeCell ref="B31:E31"/>
    <mergeCell ref="B10:E10"/>
    <mergeCell ref="I10:L10"/>
    <mergeCell ref="B20:E20"/>
  </mergeCells>
  <phoneticPr fontId="1" type="noConversion"/>
  <conditionalFormatting sqref="L12:L16">
    <cfRule type="iconSet" priority="24">
      <iconSet iconSet="3Signs">
        <cfvo type="percent" val="0"/>
        <cfvo type="num" val="-20"/>
        <cfvo type="num" val="0"/>
      </iconSet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E22:E28 E33:E37 L22:L29 L33:L36 E12:E17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12:E18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2:E28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2:L29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E33:E3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7">
    <cfRule type="cellIs" dxfId="69" priority="1" operator="greaterThan">
      <formula>SUM(K4-K5)</formula>
    </cfRule>
  </conditionalFormatting>
  <pageMargins left="0.5" right="0.5" top="0.5" bottom="0.5" header="0.5" footer="0.5"/>
  <pageSetup scale="83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Christmas Budget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2017-12-27T06:43:55Z</dcterms:created>
  <dcterms:modified xsi:type="dcterms:W3CDTF">2019-06-04T03:51:37Z</dcterms:modified>
</cp:coreProperties>
</file>